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rgin Calculator" sheetId="1" state="visible" r:id="rId3"/>
    <sheet name="Stages &amp; Reflection" sheetId="2" state="visible" r:id="rId4"/>
    <sheet name="Instruction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<sst xmlns="http://schemas.openxmlformats.org/spreadsheetml/2006/main" count="100" uniqueCount="93">
  <si>
    <t xml:space="preserve">GET IN TO GET OUT  ·  EXERCISE 8</t>
  </si>
  <si>
    <t xml:space="preserve">The Margin Curve — Calculator</t>
  </si>
  <si>
    <t xml:space="preserve">Agent / Team:</t>
  </si>
  <si>
    <t xml:space="preserve">Adapted from the 1,000-Unit Economic Model. Work the chain. See the trade.</t>
  </si>
  <si>
    <t xml:space="preserve">Period:</t>
  </si>
  <si>
    <t xml:space="preserve">Stage 4 is a destination in its own right. Bigger is not better. Better is better.</t>
  </si>
  <si>
    <t xml:space="preserve">STEP 1 · YOUR NUMBERS</t>
  </si>
  <si>
    <t xml:space="preserve">PRODUCTION TARGETS</t>
  </si>
  <si>
    <t xml:space="preserve">COST STRUCTURE (% of GCI)</t>
  </si>
  <si>
    <t xml:space="preserve">Annual units sold</t>
  </si>
  <si>
    <t xml:space="preserve">Listing Specialist %</t>
  </si>
  <si>
    <t xml:space="preserve">Avg sales price</t>
  </si>
  <si>
    <t xml:space="preserve">Buyer Specialist %</t>
  </si>
  <si>
    <t xml:space="preserve">Avg commission / side</t>
  </si>
  <si>
    <t xml:space="preserve">CEO / Rainmaker %</t>
  </si>
  <si>
    <t xml:space="preserve">Listing split (vs buyer)</t>
  </si>
  <si>
    <t xml:space="preserve">Operating expenses %</t>
  </si>
  <si>
    <t xml:space="preserve">STEP 2 · THE CHAIN</t>
  </si>
  <si>
    <t xml:space="preserve">Sales Volume</t>
  </si>
  <si>
    <t xml:space="preserve">units × ASP</t>
  </si>
  <si>
    <t xml:space="preserve">Total GCI</t>
  </si>
  <si>
    <t xml:space="preserve">volume × commission</t>
  </si>
  <si>
    <t xml:space="preserve">Cost of Sale</t>
  </si>
  <si>
    <t xml:space="preserve">(LSA+CEO) × listing GCI + (BSA+CEO) × buyer GCI</t>
  </si>
  <si>
    <t xml:space="preserve">Operating Expenses</t>
  </si>
  <si>
    <t xml:space="preserve">GCI × opex%</t>
  </si>
  <si>
    <t xml:space="preserve">STEP 3 · THE TRADE</t>
  </si>
  <si>
    <t xml:space="preserve">WITH TEAM MARGINS</t>
  </si>
  <si>
    <t xml:space="preserve">WITHOUT TEAM SPLITS</t>
  </si>
  <si>
    <t xml:space="preserve">Net Income</t>
  </si>
  <si>
    <t xml:space="preserve">Margin</t>
  </si>
  <si>
    <t xml:space="preserve">Time freed up, lower personal take</t>
  </si>
  <si>
    <t xml:space="preserve">Higher personal take, you ARE the machine</t>
  </si>
  <si>
    <t xml:space="preserve">THE DELTA · Going team costs you...</t>
  </si>
  <si>
    <t xml:space="preserve">Lost personal take</t>
  </si>
  <si>
    <t xml:space="preserve">Per $100k of GCI</t>
  </si>
  <si>
    <t xml:space="preserve">That money buys time, scale, and the ability to step away. Both numbers are real. The right answer is whichever one matches the exit you defined.</t>
  </si>
  <si>
    <t xml:space="preserve">GET IN TO GET OUT  ·  EXERCISE 8  ·  PAGE 2</t>
  </si>
  <si>
    <t xml:space="preserve">Stages &amp; Reflection</t>
  </si>
  <si>
    <t xml:space="preserve">Where you are. Where you're going. What it takes to move.</t>
  </si>
  <si>
    <t xml:space="preserve">Every stage trades margin for scale. That is a trade to be understood and made on purpose.</t>
  </si>
  <si>
    <t xml:space="preserve">STEP 4 · WHERE ARE YOU ON THE CURVE?</t>
  </si>
  <si>
    <t xml:space="preserve">Pick</t>
  </si>
  <si>
    <t xml:space="preserve">Stage</t>
  </si>
  <si>
    <t xml:space="preserve">Description</t>
  </si>
  <si>
    <t xml:space="preserve">Typical margin</t>
  </si>
  <si>
    <t xml:space="preserve">☐</t>
  </si>
  <si>
    <t xml:space="preserve">Stage 1
Solo operator</t>
  </si>
  <si>
    <t xml:space="preserve">You are the machine. Every dollar of GCI flows to you (minus overhead). No team to feed, no leverage to manage.</t>
  </si>
  <si>
    <t xml:space="preserve">70–80%</t>
  </si>
  <si>
    <t xml:space="preserve">Stage 2
First leverage hire</t>
  </si>
  <si>
    <t xml:space="preserve">Protect margin while buying back time. Usually a transaction coordinator or part-time admin. Net stays high; capacity grows.</t>
  </si>
  <si>
    <t xml:space="preserve">65–75%</t>
  </si>
  <si>
    <t xml:space="preserve">Stage 3
Calendar liberation</t>
  </si>
  <si>
    <t xml:space="preserve">A showing assistant frees your physical presence from buyer tours. You can list more, prospect more, sell more.</t>
  </si>
  <si>
    <t xml:space="preserve">60–70%</t>
  </si>
  <si>
    <t xml:space="preserve">Stage 4
Listing-led model</t>
  </si>
  <si>
    <t xml:space="preserve">You shift from executor to architect. Listing specialist runs sellers, buyer specialists run buyers. You source leads, set standard.</t>
  </si>
  <si>
    <t xml:space="preserve">50–55%</t>
  </si>
  <si>
    <t xml:space="preserve">Stage 5
Building leaders</t>
  </si>
  <si>
    <t xml:space="preserve">A different profession entirely. You run a business of operators, not of agents. Most of your time is hiring, training, holding accountable.</t>
  </si>
  <si>
    <t xml:space="preserve">5–35%</t>
  </si>
  <si>
    <t xml:space="preserve">REFLECTION</t>
  </si>
  <si>
    <t xml:space="preserve">The next stage requires me to develop</t>
  </si>
  <si>
    <t xml:space="preserve">Skill, mindset, structure, team. What specifically needs to change for you to operate at the next stage?</t>
  </si>
  <si>
    <t xml:space="preserve">Does every team member generate $4M+ in additional production?</t>
  </si>
  <si>
    <t xml:space="preserve">Who is below threshold? What's the plan?</t>
  </si>
  <si>
    <t xml:space="preserve">THE 90-DAY TEST</t>
  </si>
  <si>
    <t xml:space="preserve">If I stopped working today, would the business survive?</t>
  </si>
  <si>
    <t xml:space="preserve">Yes or no, and what needs to change to get to yes? This is the question that separates Stage 3 from Stage 4.</t>
  </si>
  <si>
    <t xml:space="preserve">Bigger is not better. Better is better. Stage 4 is a destination in its own right.</t>
  </si>
  <si>
    <t xml:space="preserve">How to Use the Margin Curve</t>
  </si>
  <si>
    <t xml:space="preserve">Model the trade between solo and team. Pick a stage on purpose.</t>
  </si>
  <si>
    <t xml:space="preserve">Start on the Margin Calculator sheet.</t>
  </si>
  <si>
    <t xml:space="preserve">Six inputs in Step 1. The calculator runs the full chain in Step 2 (volume → GCI → COS → OpEx) and shows the trade in Step 3 (net income WITH team margins vs WITHOUT). Default inputs are the 1,000-Unit Economic Model from Gary Keller's Millionaire Real Estate Agent, adapted for current commission norms.</t>
  </si>
  <si>
    <t xml:space="preserve">THE INPUTS</t>
  </si>
  <si>
    <t xml:space="preserve">Annual units sold: How many closed transactions in a year. Adjust to your actual count, not your aspiration.</t>
  </si>
  <si>
    <t xml:space="preserve">Avg sales price: Your average closed price across listings and buyers. Pull this from your last 12 months.</t>
  </si>
  <si>
    <t xml:space="preserve">Avg commission / side: What you actually collect, not what's published. Default 2.5%. Use 2.0% if you're discounting, 3.0% if you're luxury.</t>
  </si>
  <si>
    <t xml:space="preserve">Listing split: What share of your transactions come from listings vs buyers. 50% means even split. 70% means you're a listing-led practice. The mix matters because each side has a different cost structure.</t>
  </si>
  <si>
    <t xml:space="preserve">Listing/Buyer Specialist %: The cost of sale paid to the agent who runs that side. Default 35% to LSA, 45% to BSA. Set to 0% if you handle both sides yourself.</t>
  </si>
  <si>
    <t xml:space="preserve">CEO / Rainmaker %: The cut paid to whoever sources the lead and oversees the deal. Default 5% per side (10% total when the deal is sold-side).</t>
  </si>
  <si>
    <t xml:space="preserve">Operating expenses %: All non-COS overhead. Salaries, lead gen, tech, occupancy, supplies. Default 30% of GCI from MREA best practices.</t>
  </si>
  <si>
    <t xml:space="preserve">READING THE TWO OUTCOMES</t>
  </si>
  <si>
    <t xml:space="preserve">WITH team margins: Net = GCI − Cost of Sale − OpEx. This is your take when you've built a leveraged business with agents handling sides. At 100 units, $385k ASP, 2.5% comm, default cost structure, this lands around $240k net at 25% margin.</t>
  </si>
  <si>
    <t xml:space="preserve">WITHOUT team splits: Net = GCI − OpEx. This is what you'd earn if you handled both sides yourself (no LSA, no BSA, no CEO splits). Same inputs put you at $674k net at 70% margin.</t>
  </si>
  <si>
    <t xml:space="preserve">The delta is your real cost of leverage. At default settings, you give up roughly $433k a year — about $45k per $100k of GCI — to operate as a team. That's not lost money. That's the price of time, scalability, and the ability to step away.</t>
  </si>
  <si>
    <t xml:space="preserve">MOVING TO PAGE 2</t>
  </si>
  <si>
    <t xml:space="preserve">Once you've felt the trade-off in dollars, go to the Stages &amp; Reflection sheet. Pick the stage you're operating at today. Be honest. The reflection section asks what you'd need to develop to move to the next stage, and the 90-Day Test asks the question that separates real businesses from glorified jobs.</t>
  </si>
  <si>
    <t xml:space="preserve">ABOUT STAGE 4</t>
  </si>
  <si>
    <t xml:space="preserve">Don't assume Stage 5 is the goal. Stage 4 (listing-led, you set the standard) is a complete, profitable, sustainable destination. Many of the wealthiest agents stay at Stage 4 on purpose. Bigger is not better. Better is better.</t>
  </si>
  <si>
    <t xml:space="preserve">QUESTIONS</t>
  </si>
  <si>
    <t xml:space="preserve">If you get stuck, bring it to the free mastermind on Facebook: facebook.com/groups/1632337067820750. Jon and Brittany answer questions live.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</si>
</sst>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;\(0\);\-"/>
    <numFmt numFmtId="166" formatCode="0.0%;\(0.0%\);\-"/>
    <numFmt numFmtId="167" formatCode="\$#,##0;&quot;($&quot;#,##0\);\-"/>
  </numFmts>
  <fonts count="3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9A7D2A"/>
      <name val="Arial"/>
      <family val="0"/>
      <charset val="1"/>
    </font>
    <font>
      <b val="true"/>
      <sz val="18"/>
      <color rgb="FF04090D"/>
      <name val="Arial"/>
      <family val="0"/>
      <charset val="1"/>
    </font>
    <font>
      <b val="true"/>
      <sz val="9"/>
      <color rgb="FF666666"/>
      <name val="Arial"/>
      <family val="0"/>
      <charset val="1"/>
    </font>
    <font>
      <sz val="11"/>
      <color rgb="FF0000FF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i val="true"/>
      <sz val="10"/>
      <color rgb="FF333333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4090D"/>
      <name val="Arial"/>
      <family val="0"/>
      <charset val="1"/>
    </font>
    <font>
      <b val="true"/>
      <sz val="12"/>
      <color rgb="FF0000FF"/>
      <name val="Arial"/>
      <family val="0"/>
      <charset val="1"/>
    </font>
    <font>
      <b val="true"/>
      <sz val="10"/>
      <color rgb="FF04090D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2"/>
      <color rgb="FF04090D"/>
      <name val="Arial"/>
      <family val="0"/>
      <charset val="1"/>
    </font>
    <font>
      <b val="true"/>
      <sz val="8"/>
      <color rgb="FFFFFFFF"/>
      <name val="Arial"/>
      <family val="0"/>
      <charset val="1"/>
    </font>
    <font>
      <b val="true"/>
      <sz val="9"/>
      <color rgb="FF1A8FA8"/>
      <name val="Arial"/>
      <family val="0"/>
      <charset val="1"/>
    </font>
    <font>
      <b val="true"/>
      <sz val="18"/>
      <color rgb="FF1A8FA8"/>
      <name val="Arial"/>
      <family val="0"/>
      <charset val="1"/>
    </font>
    <font>
      <b val="true"/>
      <sz val="9"/>
      <color rgb="FF9A7D2A"/>
      <name val="Arial"/>
      <family val="0"/>
      <charset val="1"/>
    </font>
    <font>
      <b val="true"/>
      <sz val="18"/>
      <color rgb="FF9A7D2A"/>
      <name val="Arial"/>
      <family val="0"/>
      <charset val="1"/>
    </font>
    <font>
      <b val="true"/>
      <sz val="14"/>
      <color rgb="FF1A8FA8"/>
      <name val="Arial"/>
      <family val="0"/>
      <charset val="1"/>
    </font>
    <font>
      <b val="true"/>
      <sz val="14"/>
      <color rgb="FF9A7D2A"/>
      <name val="Arial"/>
      <family val="0"/>
      <charset val="1"/>
    </font>
    <font>
      <i val="true"/>
      <sz val="8"/>
      <color rgb="FF555555"/>
      <name val="Arial"/>
      <family val="0"/>
      <charset val="1"/>
    </font>
    <font>
      <b val="true"/>
      <sz val="9"/>
      <color rgb="FF04090D"/>
      <name val="Arial"/>
      <family val="0"/>
      <charset val="1"/>
    </font>
    <font>
      <b val="true"/>
      <sz val="12"/>
      <color rgb="FF9A7D2A"/>
      <name val="Arial"/>
      <family val="0"/>
      <charset val="1"/>
    </font>
    <font>
      <sz val="16"/>
      <color rgb="FF04090D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1"/>
      <color rgb="FF9A7D2A"/>
      <name val="Arial"/>
      <family val="0"/>
      <charset val="1"/>
    </font>
    <font>
      <i val="true"/>
      <sz val="9"/>
      <color rgb="FF777777"/>
      <name val="Arial"/>
      <family val="0"/>
      <charset val="1"/>
    </font>
    <font>
      <b val="true"/>
      <sz val="11"/>
      <color rgb="FF04090D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i val="true"/>
      <sz val="10"/>
      <color rgb="FF9A7D2A"/>
      <name val="Arial"/>
      <family val="0"/>
      <charset val="1"/>
    </font>
    <font>
      <i val="true"/>
      <sz val="10"/>
      <color rgb="FF666666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FC"/>
        <bgColor rgb="FFFFFFFF"/>
      </patternFill>
    </fill>
    <fill>
      <patternFill patternType="solid">
        <fgColor rgb="FFFAFAF7"/>
        <bgColor rgb="FFFFFFFC"/>
      </patternFill>
    </fill>
    <fill>
      <patternFill patternType="solid">
        <fgColor rgb="FF04090D"/>
        <bgColor rgb="FF000000"/>
      </patternFill>
    </fill>
    <fill>
      <patternFill patternType="solid">
        <fgColor rgb="FFFEF9E7"/>
        <bgColor rgb="FFF7F4EA"/>
      </patternFill>
    </fill>
    <fill>
      <patternFill patternType="solid">
        <fgColor rgb="FFEAF4F7"/>
        <bgColor rgb="FFF7F4EA"/>
      </patternFill>
    </fill>
    <fill>
      <patternFill patternType="solid">
        <fgColor rgb="FF1A8FA8"/>
        <bgColor rgb="FF008080"/>
      </patternFill>
    </fill>
    <fill>
      <patternFill patternType="solid">
        <fgColor rgb="FF9A7D2A"/>
        <bgColor rgb="FF777777"/>
      </patternFill>
    </fill>
    <fill>
      <patternFill patternType="solid">
        <fgColor rgb="FFF7F4EA"/>
        <bgColor rgb="FFFEF9E7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 diagonalUp="false" diagonalDown="false">
      <left style="medium">
        <color rgb="FF1A8FA8"/>
      </left>
      <right/>
      <top style="medium">
        <color rgb="FF1A8FA8"/>
      </top>
      <bottom style="thin">
        <color rgb="FFBBBBBB"/>
      </bottom>
      <diagonal/>
    </border>
    <border diagonalUp="false" diagonalDown="false">
      <left/>
      <right/>
      <top style="medium">
        <color rgb="FF1A8FA8"/>
      </top>
      <bottom style="thin">
        <color rgb="FFBBBBBB"/>
      </bottom>
      <diagonal/>
    </border>
    <border diagonalUp="false" diagonalDown="false">
      <left style="thin">
        <color rgb="FFBBBBBB"/>
      </left>
      <right style="medium">
        <color rgb="FF1A8FA8"/>
      </right>
      <top style="medium">
        <color rgb="FF1A8FA8"/>
      </top>
      <bottom style="thin">
        <color rgb="FFBBBBBB"/>
      </bottom>
      <diagonal/>
    </border>
    <border diagonalUp="false" diagonalDown="false">
      <left style="medium">
        <color rgb="FF1A8FA8"/>
      </left>
      <right/>
      <top style="thin">
        <color rgb="FFBBBBBB"/>
      </top>
      <bottom style="thin">
        <color rgb="FFBBBBBB"/>
      </bottom>
      <diagonal/>
    </border>
    <border diagonalUp="false" diagonalDown="false">
      <left/>
      <right/>
      <top style="thin">
        <color rgb="FFBBBBBB"/>
      </top>
      <bottom style="thin">
        <color rgb="FFBBBBBB"/>
      </bottom>
      <diagonal/>
    </border>
    <border diagonalUp="false" diagonalDown="false">
      <left style="thin">
        <color rgb="FFBBBBBB"/>
      </left>
      <right style="medium">
        <color rgb="FF1A8FA8"/>
      </right>
      <top style="thin">
        <color rgb="FFBBBBBB"/>
      </top>
      <bottom style="thin">
        <color rgb="FFBBBBBB"/>
      </bottom>
      <diagonal/>
    </border>
    <border diagonalUp="false" diagonalDown="false">
      <left style="medium">
        <color rgb="FF1A8FA8"/>
      </left>
      <right/>
      <top style="thin">
        <color rgb="FFBBBBBB"/>
      </top>
      <bottom style="medium">
        <color rgb="FF1A8FA8"/>
      </bottom>
      <diagonal/>
    </border>
    <border diagonalUp="false" diagonalDown="false">
      <left/>
      <right/>
      <top style="thin">
        <color rgb="FFBBBBBB"/>
      </top>
      <bottom style="medium">
        <color rgb="FF1A8FA8"/>
      </bottom>
      <diagonal/>
    </border>
    <border diagonalUp="false" diagonalDown="false">
      <left style="thin">
        <color rgb="FFBBBBBB"/>
      </left>
      <right style="medium">
        <color rgb="FF1A8FA8"/>
      </right>
      <top style="thin">
        <color rgb="FFBBBBBB"/>
      </top>
      <bottom style="medium">
        <color rgb="FF1A8FA8"/>
      </bottom>
      <diagonal/>
    </border>
    <border diagonalUp="false" diagonalDown="false">
      <left style="thick">
        <color rgb="FF1A8FA8"/>
      </left>
      <right/>
      <top/>
      <bottom/>
      <diagonal/>
    </border>
    <border diagonalUp="false" diagonalDown="false">
      <left/>
      <right style="thick">
        <color rgb="FF1A8FA8"/>
      </right>
      <top/>
      <bottom/>
      <diagonal/>
    </border>
    <border diagonalUp="false" diagonalDown="false">
      <left style="thick">
        <color rgb="FF9A7D2A"/>
      </left>
      <right/>
      <top/>
      <bottom/>
      <diagonal/>
    </border>
    <border diagonalUp="false" diagonalDown="false">
      <left/>
      <right style="thick">
        <color rgb="FF9A7D2A"/>
      </right>
      <top/>
      <bottom/>
      <diagonal/>
    </border>
    <border diagonalUp="false" diagonalDown="false">
      <left style="thick">
        <color rgb="FF1A8FA8"/>
      </left>
      <right style="thick">
        <color rgb="FF1A8FA8"/>
      </right>
      <top/>
      <bottom style="thick">
        <color rgb="FF1A8FA8"/>
      </bottom>
      <diagonal/>
    </border>
    <border diagonalUp="false" diagonalDown="false">
      <left style="thick">
        <color rgb="FF9A7D2A"/>
      </left>
      <right style="thick">
        <color rgb="FF9A7D2A"/>
      </right>
      <top/>
      <bottom style="thick">
        <color rgb="FF9A7D2A"/>
      </bottom>
      <diagonal/>
    </border>
    <border diagonalUp="false" diagonalDown="false">
      <left/>
      <right/>
      <top style="medium">
        <color rgb="FF04090D"/>
      </top>
      <bottom style="medium">
        <color rgb="FF04090D"/>
      </bottom>
      <diagonal/>
    </border>
    <border diagonalUp="false" diagonalDown="false">
      <left/>
      <right style="thin">
        <color rgb="FFBBBBBB"/>
      </right>
      <top style="thin">
        <color rgb="FFBBBBBB"/>
      </top>
      <bottom style="thin">
        <color rgb="FFBBBBBB"/>
      </bottom>
      <diagonal/>
    </border>
    <border diagonalUp="false" diagonalDown="false">
      <left style="thick">
        <color rgb="FF9A7D2A"/>
      </left>
      <right style="thick">
        <color rgb="FF9A7D2A"/>
      </right>
      <top style="thick">
        <color rgb="FF9A7D2A"/>
      </top>
      <bottom style="thick">
        <color rgb="FF9A7D2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0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4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5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5" fillId="6" borderId="4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3" fillId="6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6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5" fillId="6" borderId="7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3" fillId="6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6" borderId="9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5" fillId="6" borderId="1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6" fillId="7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8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6" borderId="1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8" fillId="6" borderId="1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9" fillId="5" borderId="1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20" fillId="5" borderId="14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21" fillId="6" borderId="1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22" fillId="5" borderId="14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3" fillId="6" borderId="15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3" fillId="5" borderId="16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9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4" fillId="5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7" fontId="25" fillId="5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4" fillId="5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5" fillId="5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4" fillId="9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9" borderId="1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4" fillId="9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7" fillId="0" borderId="1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8" fillId="0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9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2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0" fillId="8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30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31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2" borderId="19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32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3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A7D2A"/>
      <rgbColor rgb="FF800080"/>
      <rgbColor rgb="FF1A8FA8"/>
      <rgbColor rgb="FFBBBBBB"/>
      <rgbColor rgb="FF777777"/>
      <rgbColor rgb="FF9999FF"/>
      <rgbColor rgb="FF993366"/>
      <rgbColor rgb="FFFEF9E7"/>
      <rgbColor rgb="FFEAF4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AFAF7"/>
      <rgbColor rgb="FFF7F4EA"/>
      <rgbColor rgb="FFFFFFF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4090D"/>
      <rgbColor rgb="FF333300"/>
      <rgbColor rgb="FF993300"/>
      <rgbColor rgb="FF993366"/>
      <rgbColor rgb="FF555555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4" min="4" style="0" width="24"/>
    <col collapsed="false" customWidth="true" hidden="false" outlineLevel="0" max="5" min="5" style="0" width="16"/>
  </cols>
  <sheetData>
    <row r="1" customFormat="false" ht="15" hidden="false" customHeight="false" outlineLevel="0" collapsed="false">
      <c r="A1" s="1" t="s">
        <v>0</v>
      </c>
    </row>
    <row r="2" customFormat="false" ht="22.05" hidden="false" customHeight="false" outlineLevel="0" collapsed="false">
      <c r="A2" s="2" t="s">
        <v>1</v>
      </c>
      <c r="D2" s="3" t="s">
        <v>2</v>
      </c>
      <c r="E2" s="4"/>
    </row>
    <row r="3" customFormat="false" ht="15" hidden="false" customHeight="false" outlineLevel="0" collapsed="false">
      <c r="A3" s="5" t="s">
        <v>3</v>
      </c>
      <c r="D3" s="3" t="s">
        <v>4</v>
      </c>
      <c r="E3" s="4"/>
    </row>
    <row r="5" customFormat="false" ht="21.75" hidden="false" customHeight="true" outlineLevel="0" collapsed="false">
      <c r="A5" s="6" t="s">
        <v>5</v>
      </c>
      <c r="B5" s="6"/>
      <c r="C5" s="6"/>
      <c r="D5" s="6"/>
      <c r="E5" s="6"/>
    </row>
    <row r="7" customFormat="false" ht="21.75" hidden="false" customHeight="true" outlineLevel="0" collapsed="false">
      <c r="A7" s="7" t="s">
        <v>6</v>
      </c>
      <c r="B7" s="7"/>
      <c r="C7" s="7"/>
      <c r="D7" s="7"/>
      <c r="E7" s="7"/>
    </row>
    <row r="8" customFormat="false" ht="18" hidden="false" customHeight="true" outlineLevel="0" collapsed="false">
      <c r="A8" s="8" t="s">
        <v>7</v>
      </c>
      <c r="B8" s="8"/>
      <c r="D8" s="8" t="s">
        <v>8</v>
      </c>
      <c r="E8" s="8"/>
    </row>
    <row r="9" customFormat="false" ht="21.75" hidden="false" customHeight="true" outlineLevel="0" collapsed="false">
      <c r="A9" s="9" t="s">
        <v>9</v>
      </c>
      <c r="B9" s="10" t="n">
        <v>100</v>
      </c>
      <c r="D9" s="9" t="s">
        <v>10</v>
      </c>
      <c r="E9" s="11" t="n">
        <v>0.35</v>
      </c>
    </row>
    <row r="10" customFormat="false" ht="21.75" hidden="false" customHeight="true" outlineLevel="0" collapsed="false">
      <c r="A10" s="9" t="s">
        <v>11</v>
      </c>
      <c r="B10" s="12" t="n">
        <v>385000</v>
      </c>
      <c r="D10" s="9" t="s">
        <v>12</v>
      </c>
      <c r="E10" s="11" t="n">
        <v>0.45</v>
      </c>
    </row>
    <row r="11" customFormat="false" ht="21.75" hidden="false" customHeight="true" outlineLevel="0" collapsed="false">
      <c r="A11" s="9" t="s">
        <v>13</v>
      </c>
      <c r="B11" s="11" t="n">
        <v>0.025</v>
      </c>
      <c r="D11" s="9" t="s">
        <v>14</v>
      </c>
      <c r="E11" s="11" t="n">
        <v>0.05</v>
      </c>
    </row>
    <row r="12" customFormat="false" ht="21.75" hidden="false" customHeight="true" outlineLevel="0" collapsed="false">
      <c r="A12" s="9" t="s">
        <v>15</v>
      </c>
      <c r="B12" s="11" t="n">
        <v>0.5</v>
      </c>
      <c r="D12" s="9" t="s">
        <v>16</v>
      </c>
      <c r="E12" s="11" t="n">
        <v>0.3</v>
      </c>
    </row>
    <row r="14" customFormat="false" ht="21.75" hidden="false" customHeight="true" outlineLevel="0" collapsed="false">
      <c r="A14" s="7" t="s">
        <v>17</v>
      </c>
      <c r="B14" s="7"/>
      <c r="C14" s="7"/>
      <c r="D14" s="7"/>
      <c r="E14" s="7"/>
    </row>
    <row r="15" customFormat="false" ht="24" hidden="false" customHeight="true" outlineLevel="0" collapsed="false">
      <c r="A15" s="13" t="s">
        <v>18</v>
      </c>
      <c r="B15" s="14" t="s">
        <v>19</v>
      </c>
      <c r="C15" s="14"/>
      <c r="D15" s="14"/>
      <c r="E15" s="15" t="n">
        <f aca="false">B9*B10</f>
        <v>38500000</v>
      </c>
    </row>
    <row r="16" customFormat="false" ht="24" hidden="false" customHeight="true" outlineLevel="0" collapsed="false">
      <c r="A16" s="16" t="s">
        <v>20</v>
      </c>
      <c r="B16" s="17" t="s">
        <v>21</v>
      </c>
      <c r="C16" s="17"/>
      <c r="D16" s="17"/>
      <c r="E16" s="18" t="n">
        <f aca="false">(B9*B10)*B11</f>
        <v>962500</v>
      </c>
    </row>
    <row r="17" customFormat="false" ht="24" hidden="false" customHeight="true" outlineLevel="0" collapsed="false">
      <c r="A17" s="16" t="s">
        <v>22</v>
      </c>
      <c r="B17" s="17" t="s">
        <v>23</v>
      </c>
      <c r="C17" s="17"/>
      <c r="D17" s="17"/>
      <c r="E17" s="18" t="n">
        <f aca="false">((B9*B10)*B11)*B12*(E9+E11)+((B9*B10)*B11)*(1-B12)*(E10+E11)</f>
        <v>433125</v>
      </c>
    </row>
    <row r="18" customFormat="false" ht="24" hidden="false" customHeight="true" outlineLevel="0" collapsed="false">
      <c r="A18" s="19" t="s">
        <v>24</v>
      </c>
      <c r="B18" s="20" t="s">
        <v>25</v>
      </c>
      <c r="C18" s="20"/>
      <c r="D18" s="20"/>
      <c r="E18" s="21" t="n">
        <f aca="false">((B9*B10)*B11)*E12</f>
        <v>288750</v>
      </c>
    </row>
    <row r="20" customFormat="false" ht="21.75" hidden="false" customHeight="true" outlineLevel="0" collapsed="false">
      <c r="A20" s="7" t="s">
        <v>26</v>
      </c>
      <c r="B20" s="7"/>
      <c r="C20" s="7"/>
      <c r="D20" s="7"/>
      <c r="E20" s="7"/>
    </row>
    <row r="21" customFormat="false" ht="18" hidden="false" customHeight="true" outlineLevel="0" collapsed="false">
      <c r="A21" s="22" t="s">
        <v>27</v>
      </c>
      <c r="B21" s="22"/>
      <c r="D21" s="23" t="s">
        <v>28</v>
      </c>
      <c r="E21" s="23"/>
    </row>
    <row r="22" customFormat="false" ht="30" hidden="false" customHeight="true" outlineLevel="0" collapsed="false">
      <c r="A22" s="24" t="s">
        <v>29</v>
      </c>
      <c r="B22" s="25" t="n">
        <f aca="false">((B9*B10)*B11)-(((B9*B10)*B11)*B12*(E9+E11)+((B9*B10)*B11)*(1-B12)*(E10+E11))-(((B9*B10)*B11)*E12)</f>
        <v>240625</v>
      </c>
      <c r="D22" s="26" t="s">
        <v>29</v>
      </c>
      <c r="E22" s="27" t="n">
        <f aca="false">((B9*B10)*B11)-(((B9*B10)*B11)*E12)</f>
        <v>673750</v>
      </c>
    </row>
    <row r="23" customFormat="false" ht="21.75" hidden="false" customHeight="true" outlineLevel="0" collapsed="false">
      <c r="A23" s="24" t="s">
        <v>30</v>
      </c>
      <c r="B23" s="28" t="n">
        <f aca="false">IFERROR((((B9*B10)*B11)-(((B9*B10)*B11)*B12*(E9+E11)+((B9*B10)*B11)*(1-B12)*(E10+E11))-(((B9*B10)*B11)*E12))/((B9*B10)*B11),0)</f>
        <v>0.25</v>
      </c>
      <c r="D23" s="26" t="s">
        <v>30</v>
      </c>
      <c r="E23" s="29" t="n">
        <f aca="false">IFERROR((((B9*B10)*B11)-(((B9*B10)*B11)*E12))/((B9*B10)*B11),0)</f>
        <v>0.7</v>
      </c>
    </row>
    <row r="24" customFormat="false" ht="21.75" hidden="false" customHeight="true" outlineLevel="0" collapsed="false">
      <c r="A24" s="30" t="s">
        <v>31</v>
      </c>
      <c r="B24" s="30"/>
      <c r="D24" s="31" t="s">
        <v>32</v>
      </c>
      <c r="E24" s="31"/>
    </row>
    <row r="26" customFormat="false" ht="19.5" hidden="false" customHeight="true" outlineLevel="0" collapsed="false">
      <c r="A26" s="32" t="s">
        <v>33</v>
      </c>
      <c r="B26" s="32"/>
      <c r="C26" s="32"/>
      <c r="D26" s="32"/>
      <c r="E26" s="32"/>
    </row>
    <row r="27" customFormat="false" ht="24" hidden="false" customHeight="true" outlineLevel="0" collapsed="false">
      <c r="A27" s="33" t="s">
        <v>34</v>
      </c>
      <c r="B27" s="34" t="n">
        <f aca="false">(((B9*B10)*B11)-(((B9*B10)*B11)*E12))-(((B9*B10)*B11)-(((B9*B10)*B11)*B12*(E9+E11)+((B9*B10)*B11)*(1-B12)*(E10+E11))-(((B9*B10)*B11)*E12))</f>
        <v>433125</v>
      </c>
      <c r="C27" s="35" t="s">
        <v>35</v>
      </c>
      <c r="D27" s="35"/>
      <c r="E27" s="36" t="str">
        <f aca="false">TEXT(ROUND(IFERROR(((((B9*B10)*B11)-(((B9*B10)*B11)*E12))-(((B9*B10)*B11)-(((B9*B10)*B11)*B12*(E9+E11)+((B9*B10)*B11)*(1-B12)*(E10+E11))-(((B9*B10)*B11)*E12)))/((B9*B10)*B11)*100,0),0),"0")&amp;"k"</f>
        <v>45k</v>
      </c>
    </row>
    <row r="29" customFormat="false" ht="31.5" hidden="false" customHeight="true" outlineLevel="0" collapsed="false">
      <c r="A29" s="6" t="s">
        <v>36</v>
      </c>
      <c r="B29" s="6"/>
      <c r="C29" s="6"/>
      <c r="D29" s="6"/>
      <c r="E29" s="6"/>
    </row>
  </sheetData>
  <mergeCells count="17">
    <mergeCell ref="A5:E5"/>
    <mergeCell ref="A7:E7"/>
    <mergeCell ref="A8:B8"/>
    <mergeCell ref="D8:E8"/>
    <mergeCell ref="A14:E14"/>
    <mergeCell ref="B15:D15"/>
    <mergeCell ref="B16:D16"/>
    <mergeCell ref="B17:D17"/>
    <mergeCell ref="B18:D18"/>
    <mergeCell ref="A20:E20"/>
    <mergeCell ref="A21:B21"/>
    <mergeCell ref="D21:E21"/>
    <mergeCell ref="A24:B24"/>
    <mergeCell ref="D24:E24"/>
    <mergeCell ref="A26:E26"/>
    <mergeCell ref="C27:D27"/>
    <mergeCell ref="A29:E29"/>
  </mergeCells>
  <printOptions headings="false" gridLines="false" gridLinesSet="true" horizontalCentered="false" verticalCentered="false"/>
  <pageMargins left="0.4" right="0.4" top="0.4" bottom="0.4" header="0.511811023622047" footer="0.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&amp;L&amp;"Arial,Italic"&amp;9 Get In to Get Out · The Margin Curve&amp;R&amp;9 movewithmomentum.com/freedom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8"/>
    <col collapsed="false" customWidth="true" hidden="false" outlineLevel="0" max="4" min="3" style="0" width="24"/>
    <col collapsed="false" customWidth="true" hidden="false" outlineLevel="0" max="5" min="5" style="0" width="14"/>
  </cols>
  <sheetData>
    <row r="1" customFormat="false" ht="15" hidden="false" customHeight="false" outlineLevel="0" collapsed="false">
      <c r="A1" s="1" t="s">
        <v>37</v>
      </c>
    </row>
    <row r="2" customFormat="false" ht="22.05" hidden="false" customHeight="false" outlineLevel="0" collapsed="false">
      <c r="A2" s="2" t="s">
        <v>38</v>
      </c>
    </row>
    <row r="3" customFormat="false" ht="15" hidden="false" customHeight="false" outlineLevel="0" collapsed="false">
      <c r="A3" s="5" t="s">
        <v>39</v>
      </c>
    </row>
    <row r="5" customFormat="false" ht="21.75" hidden="false" customHeight="true" outlineLevel="0" collapsed="false">
      <c r="A5" s="6" t="s">
        <v>40</v>
      </c>
      <c r="B5" s="6"/>
      <c r="C5" s="6"/>
      <c r="D5" s="6"/>
      <c r="E5" s="6"/>
    </row>
    <row r="7" customFormat="false" ht="21.75" hidden="false" customHeight="true" outlineLevel="0" collapsed="false">
      <c r="A7" s="7" t="s">
        <v>41</v>
      </c>
      <c r="B7" s="7"/>
      <c r="C7" s="7"/>
      <c r="D7" s="7"/>
      <c r="E7" s="7"/>
    </row>
    <row r="8" customFormat="false" ht="18" hidden="false" customHeight="true" outlineLevel="0" collapsed="false">
      <c r="A8" s="37" t="s">
        <v>42</v>
      </c>
      <c r="B8" s="38" t="s">
        <v>43</v>
      </c>
      <c r="C8" s="38" t="s">
        <v>44</v>
      </c>
      <c r="D8" s="38"/>
      <c r="E8" s="39" t="s">
        <v>45</v>
      </c>
    </row>
    <row r="9" customFormat="false" ht="42" hidden="false" customHeight="true" outlineLevel="0" collapsed="false">
      <c r="A9" s="40" t="s">
        <v>46</v>
      </c>
      <c r="B9" s="41" t="s">
        <v>47</v>
      </c>
      <c r="C9" s="42" t="s">
        <v>48</v>
      </c>
      <c r="D9" s="42"/>
      <c r="E9" s="43" t="s">
        <v>49</v>
      </c>
    </row>
    <row r="10" customFormat="false" ht="42" hidden="false" customHeight="true" outlineLevel="0" collapsed="false">
      <c r="A10" s="40" t="s">
        <v>46</v>
      </c>
      <c r="B10" s="41" t="s">
        <v>50</v>
      </c>
      <c r="C10" s="42" t="s">
        <v>51</v>
      </c>
      <c r="D10" s="42"/>
      <c r="E10" s="43" t="s">
        <v>52</v>
      </c>
    </row>
    <row r="11" customFormat="false" ht="42" hidden="false" customHeight="true" outlineLevel="0" collapsed="false">
      <c r="A11" s="40" t="s">
        <v>46</v>
      </c>
      <c r="B11" s="41" t="s">
        <v>53</v>
      </c>
      <c r="C11" s="42" t="s">
        <v>54</v>
      </c>
      <c r="D11" s="42"/>
      <c r="E11" s="43" t="s">
        <v>55</v>
      </c>
    </row>
    <row r="12" customFormat="false" ht="42" hidden="false" customHeight="true" outlineLevel="0" collapsed="false">
      <c r="A12" s="40" t="s">
        <v>46</v>
      </c>
      <c r="B12" s="41" t="s">
        <v>56</v>
      </c>
      <c r="C12" s="42" t="s">
        <v>57</v>
      </c>
      <c r="D12" s="42"/>
      <c r="E12" s="43" t="s">
        <v>58</v>
      </c>
    </row>
    <row r="13" customFormat="false" ht="42" hidden="false" customHeight="true" outlineLevel="0" collapsed="false">
      <c r="A13" s="40" t="s">
        <v>46</v>
      </c>
      <c r="B13" s="41" t="s">
        <v>59</v>
      </c>
      <c r="C13" s="42" t="s">
        <v>60</v>
      </c>
      <c r="D13" s="42"/>
      <c r="E13" s="43" t="s">
        <v>61</v>
      </c>
    </row>
    <row r="15" customFormat="false" ht="21.75" hidden="false" customHeight="true" outlineLevel="0" collapsed="false">
      <c r="A15" s="7" t="s">
        <v>62</v>
      </c>
      <c r="B15" s="7"/>
      <c r="C15" s="7"/>
      <c r="D15" s="7"/>
      <c r="E15" s="7"/>
    </row>
    <row r="16" customFormat="false" ht="19.5" hidden="false" customHeight="true" outlineLevel="0" collapsed="false">
      <c r="A16" s="44" t="s">
        <v>63</v>
      </c>
      <c r="B16" s="44"/>
      <c r="C16" s="44"/>
      <c r="D16" s="44"/>
      <c r="E16" s="44"/>
    </row>
    <row r="17" customFormat="false" ht="15.75" hidden="false" customHeight="true" outlineLevel="0" collapsed="false">
      <c r="A17" s="45" t="s">
        <v>64</v>
      </c>
      <c r="B17" s="45"/>
      <c r="C17" s="45"/>
      <c r="D17" s="45"/>
      <c r="E17" s="45"/>
    </row>
    <row r="18" customFormat="false" ht="49.5" hidden="false" customHeight="true" outlineLevel="0" collapsed="false">
      <c r="A18" s="46"/>
      <c r="B18" s="46"/>
      <c r="C18" s="46"/>
      <c r="D18" s="46"/>
      <c r="E18" s="46"/>
    </row>
    <row r="20" customFormat="false" ht="19.5" hidden="false" customHeight="true" outlineLevel="0" collapsed="false">
      <c r="A20" s="44" t="s">
        <v>65</v>
      </c>
      <c r="B20" s="44"/>
      <c r="C20" s="44"/>
      <c r="D20" s="44"/>
      <c r="E20" s="44"/>
    </row>
    <row r="21" customFormat="false" ht="15.75" hidden="false" customHeight="true" outlineLevel="0" collapsed="false">
      <c r="A21" s="45" t="s">
        <v>66</v>
      </c>
      <c r="B21" s="45"/>
      <c r="C21" s="45"/>
      <c r="D21" s="45"/>
      <c r="E21" s="45"/>
    </row>
    <row r="22" customFormat="false" ht="49.5" hidden="false" customHeight="true" outlineLevel="0" collapsed="false">
      <c r="A22" s="46"/>
      <c r="B22" s="46"/>
      <c r="C22" s="46"/>
      <c r="D22" s="46"/>
      <c r="E22" s="46"/>
    </row>
    <row r="24" customFormat="false" ht="21.75" hidden="false" customHeight="true" outlineLevel="0" collapsed="false">
      <c r="A24" s="47" t="s">
        <v>67</v>
      </c>
      <c r="B24" s="47"/>
      <c r="C24" s="47"/>
      <c r="D24" s="47"/>
      <c r="E24" s="47"/>
    </row>
    <row r="25" customFormat="false" ht="21.75" hidden="false" customHeight="true" outlineLevel="0" collapsed="false">
      <c r="A25" s="48" t="s">
        <v>68</v>
      </c>
      <c r="B25" s="48"/>
      <c r="C25" s="48"/>
      <c r="D25" s="48"/>
      <c r="E25" s="48"/>
    </row>
    <row r="26" customFormat="false" ht="15.75" hidden="false" customHeight="true" outlineLevel="0" collapsed="false">
      <c r="A26" s="49" t="s">
        <v>69</v>
      </c>
      <c r="B26" s="49"/>
      <c r="C26" s="49"/>
      <c r="D26" s="49"/>
      <c r="E26" s="49"/>
    </row>
    <row r="27" customFormat="false" ht="60" hidden="false" customHeight="true" outlineLevel="0" collapsed="false">
      <c r="A27" s="50"/>
      <c r="B27" s="50"/>
      <c r="C27" s="50"/>
      <c r="D27" s="50"/>
      <c r="E27" s="50"/>
    </row>
    <row r="29" customFormat="false" ht="15" hidden="false" customHeight="false" outlineLevel="0" collapsed="false">
      <c r="A29" s="51" t="s">
        <v>70</v>
      </c>
      <c r="B29" s="51"/>
      <c r="C29" s="51"/>
      <c r="D29" s="51"/>
      <c r="E29" s="51"/>
    </row>
  </sheetData>
  <mergeCells count="20">
    <mergeCell ref="A5:E5"/>
    <mergeCell ref="A7:E7"/>
    <mergeCell ref="C8:D8"/>
    <mergeCell ref="C9:D9"/>
    <mergeCell ref="C10:D10"/>
    <mergeCell ref="C11:D11"/>
    <mergeCell ref="C12:D12"/>
    <mergeCell ref="C13:D13"/>
    <mergeCell ref="A15:E15"/>
    <mergeCell ref="A16:E16"/>
    <mergeCell ref="A17:E17"/>
    <mergeCell ref="A18:E18"/>
    <mergeCell ref="A20:E20"/>
    <mergeCell ref="A21:E21"/>
    <mergeCell ref="A22:E22"/>
    <mergeCell ref="A24:E24"/>
    <mergeCell ref="A25:E25"/>
    <mergeCell ref="A26:E26"/>
    <mergeCell ref="A27:E27"/>
    <mergeCell ref="A29:E29"/>
  </mergeCells>
  <printOptions headings="false" gridLines="false" gridLinesSet="true" horizontalCentered="false" verticalCentered="false"/>
  <pageMargins left="0.4" right="0.4" top="0.4" bottom="0.4" header="0.511811023622047" footer="0.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&amp;L&amp;"Arial,Italic"&amp;9 Get In to Get Out · The Margin Curve · Stages&amp;R&amp;9 movewithmomentum.com/freedom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95"/>
  </cols>
  <sheetData>
    <row r="1" customFormat="false" ht="15" hidden="false" customHeight="false" outlineLevel="0" collapsed="false">
      <c r="A1" s="1" t="s">
        <v>0</v>
      </c>
    </row>
    <row r="2" customFormat="false" ht="22.05" hidden="false" customHeight="false" outlineLevel="0" collapsed="false">
      <c r="A2" s="2" t="s">
        <v>71</v>
      </c>
    </row>
    <row r="3" customFormat="false" ht="15" hidden="false" customHeight="false" outlineLevel="0" collapsed="false">
      <c r="A3" s="52" t="s">
        <v>72</v>
      </c>
    </row>
    <row r="5" customFormat="false" ht="9.75" hidden="false" customHeight="true" outlineLevel="0" collapsed="false"/>
    <row r="6" customFormat="false" ht="21.75" hidden="false" customHeight="true" outlineLevel="0" collapsed="false">
      <c r="A6" s="53" t="s">
        <v>73</v>
      </c>
      <c r="B6" s="53"/>
    </row>
    <row r="7" customFormat="false" ht="72" hidden="false" customHeight="true" outlineLevel="0" collapsed="false">
      <c r="A7" s="54" t="s">
        <v>74</v>
      </c>
      <c r="B7" s="54"/>
    </row>
    <row r="8" customFormat="false" ht="9.75" hidden="false" customHeight="true" outlineLevel="0" collapsed="false"/>
    <row r="9" customFormat="false" ht="21.75" hidden="false" customHeight="true" outlineLevel="0" collapsed="false">
      <c r="A9" s="55" t="s">
        <v>75</v>
      </c>
      <c r="B9" s="55"/>
    </row>
    <row r="10" customFormat="false" ht="45" hidden="false" customHeight="true" outlineLevel="0" collapsed="false">
      <c r="A10" s="54" t="s">
        <v>76</v>
      </c>
      <c r="B10" s="54"/>
    </row>
    <row r="11" customFormat="false" ht="45" hidden="false" customHeight="true" outlineLevel="0" collapsed="false">
      <c r="A11" s="54" t="s">
        <v>77</v>
      </c>
      <c r="B11" s="54"/>
    </row>
    <row r="12" customFormat="false" ht="45" hidden="false" customHeight="true" outlineLevel="0" collapsed="false">
      <c r="A12" s="54" t="s">
        <v>78</v>
      </c>
      <c r="B12" s="54"/>
    </row>
    <row r="13" customFormat="false" ht="54" hidden="false" customHeight="true" outlineLevel="0" collapsed="false">
      <c r="A13" s="54" t="s">
        <v>79</v>
      </c>
      <c r="B13" s="54"/>
    </row>
    <row r="14" customFormat="false" ht="45" hidden="false" customHeight="true" outlineLevel="0" collapsed="false">
      <c r="A14" s="54" t="s">
        <v>80</v>
      </c>
      <c r="B14" s="54"/>
    </row>
    <row r="15" customFormat="false" ht="45" hidden="false" customHeight="true" outlineLevel="0" collapsed="false">
      <c r="A15" s="54" t="s">
        <v>81</v>
      </c>
      <c r="B15" s="54"/>
    </row>
    <row r="16" customFormat="false" ht="45" hidden="false" customHeight="true" outlineLevel="0" collapsed="false">
      <c r="A16" s="54" t="s">
        <v>82</v>
      </c>
      <c r="B16" s="54"/>
    </row>
    <row r="17" customFormat="false" ht="9.75" hidden="false" customHeight="true" outlineLevel="0" collapsed="false"/>
    <row r="18" customFormat="false" ht="21.75" hidden="false" customHeight="true" outlineLevel="0" collapsed="false">
      <c r="A18" s="55" t="s">
        <v>83</v>
      </c>
      <c r="B18" s="55"/>
    </row>
    <row r="19" customFormat="false" ht="54" hidden="false" customHeight="true" outlineLevel="0" collapsed="false">
      <c r="A19" s="54" t="s">
        <v>84</v>
      </c>
      <c r="B19" s="54"/>
    </row>
    <row r="20" customFormat="false" ht="45" hidden="false" customHeight="true" outlineLevel="0" collapsed="false">
      <c r="A20" s="54" t="s">
        <v>85</v>
      </c>
      <c r="B20" s="54"/>
    </row>
    <row r="21" customFormat="false" ht="54" hidden="false" customHeight="true" outlineLevel="0" collapsed="false">
      <c r="A21" s="54" t="s">
        <v>86</v>
      </c>
      <c r="B21" s="54"/>
    </row>
    <row r="22" customFormat="false" ht="9.75" hidden="false" customHeight="true" outlineLevel="0" collapsed="false"/>
    <row r="23" customFormat="false" ht="21.75" hidden="false" customHeight="true" outlineLevel="0" collapsed="false">
      <c r="A23" s="55" t="s">
        <v>87</v>
      </c>
      <c r="B23" s="55"/>
    </row>
    <row r="24" customFormat="false" ht="72" hidden="false" customHeight="true" outlineLevel="0" collapsed="false">
      <c r="A24" s="54" t="s">
        <v>88</v>
      </c>
      <c r="B24" s="54"/>
    </row>
    <row r="25" customFormat="false" ht="9.75" hidden="false" customHeight="true" outlineLevel="0" collapsed="false"/>
    <row r="26" customFormat="false" ht="21.75" hidden="false" customHeight="true" outlineLevel="0" collapsed="false">
      <c r="A26" s="55" t="s">
        <v>89</v>
      </c>
      <c r="B26" s="55"/>
    </row>
    <row r="27" customFormat="false" ht="54" hidden="false" customHeight="true" outlineLevel="0" collapsed="false">
      <c r="A27" s="54" t="s">
        <v>90</v>
      </c>
      <c r="B27" s="54"/>
    </row>
    <row r="28" customFormat="false" ht="9.75" hidden="false" customHeight="true" outlineLevel="0" collapsed="false"/>
    <row r="29" customFormat="false" ht="21.75" hidden="false" customHeight="true" outlineLevel="0" collapsed="false">
      <c r="A29" s="55" t="s">
        <v>91</v>
      </c>
      <c r="B29" s="55"/>
    </row>
    <row r="30" customFormat="false" ht="45" hidden="false" customHeight="true" outlineLevel="0" collapsed="false">
      <c r="A30" s="54" t="s">
        <v>92</v>
      </c>
      <c r="B30" s="54"/>
    </row>
  </sheetData>
  <mergeCells count="20">
    <mergeCell ref="A6:B6"/>
    <mergeCell ref="A7:B7"/>
    <mergeCell ref="A9:B9"/>
    <mergeCell ref="A10:B10"/>
    <mergeCell ref="A11:B11"/>
    <mergeCell ref="A12:B12"/>
    <mergeCell ref="A13:B13"/>
    <mergeCell ref="A14:B14"/>
    <mergeCell ref="A15:B15"/>
    <mergeCell ref="A16:B16"/>
    <mergeCell ref="A18:B18"/>
    <mergeCell ref="A19:B19"/>
    <mergeCell ref="A20:B20"/>
    <mergeCell ref="A21:B21"/>
    <mergeCell ref="A23:B23"/>
    <mergeCell ref="A24:B24"/>
    <mergeCell ref="A26:B26"/>
    <mergeCell ref="A27:B27"/>
    <mergeCell ref="A29:B29"/>
    <mergeCell ref="A30:B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2026-05-22T22:02:22Z</dcterms:created>
  <dc:creator>openpyxl</dc:creator>
  <dc:description/>
  <dc:language>en-US</dc:language>
  <cp:lastModifiedBy/>
  <dcterms:modified xsi:type="dcterms:W3CDTF">2026-05-22T22:02:22Z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